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\OneDrive\デスクトップ\大会・リーグ\リーグ\友の会月例会\2024~2025\"/>
    </mc:Choice>
  </mc:AlternateContent>
  <xr:revisionPtr revIDLastSave="0" documentId="13_ncr:1_{9A2016D4-2619-4926-8807-726C25C8768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4月" sheetId="14" r:id="rId1"/>
  </sheets>
  <definedNames>
    <definedName name="_xlnm.Print_Area" localSheetId="0">'4月'!$A$1:$S$30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4" l="1"/>
  <c r="C15" i="14"/>
  <c r="C14" i="14"/>
  <c r="E21" i="14"/>
  <c r="V21" i="14"/>
  <c r="D21" i="14" s="1"/>
  <c r="F21" i="14" s="1"/>
  <c r="C21" i="14" s="1"/>
  <c r="E22" i="14"/>
  <c r="V22" i="14"/>
  <c r="D22" i="14" s="1"/>
  <c r="V23" i="14"/>
  <c r="D23" i="14" s="1"/>
  <c r="E23" i="14"/>
  <c r="V19" i="14"/>
  <c r="V9" i="14"/>
  <c r="V14" i="14"/>
  <c r="D14" i="14" s="1"/>
  <c r="D19" i="14"/>
  <c r="E19" i="14"/>
  <c r="D9" i="14"/>
  <c r="E9" i="14"/>
  <c r="E14" i="14"/>
  <c r="V20" i="14"/>
  <c r="D20" i="14" s="1"/>
  <c r="E20" i="14"/>
  <c r="V16" i="14"/>
  <c r="D16" i="14" s="1"/>
  <c r="E16" i="14"/>
  <c r="V13" i="14"/>
  <c r="D13" i="14" s="1"/>
  <c r="E13" i="14"/>
  <c r="V18" i="14"/>
  <c r="D18" i="14" s="1"/>
  <c r="E18" i="14"/>
  <c r="V12" i="14"/>
  <c r="D12" i="14" s="1"/>
  <c r="E12" i="14"/>
  <c r="V6" i="14"/>
  <c r="D6" i="14" s="1"/>
  <c r="E6" i="14"/>
  <c r="V8" i="14"/>
  <c r="D8" i="14" s="1"/>
  <c r="E8" i="14"/>
  <c r="V11" i="14"/>
  <c r="D11" i="14" s="1"/>
  <c r="E11" i="14"/>
  <c r="V15" i="14"/>
  <c r="D15" i="14" s="1"/>
  <c r="E15" i="14"/>
  <c r="V10" i="14"/>
  <c r="D10" i="14" s="1"/>
  <c r="E10" i="14"/>
  <c r="V17" i="14"/>
  <c r="D17" i="14" s="1"/>
  <c r="E17" i="14"/>
  <c r="V7" i="14"/>
  <c r="D7" i="14" s="1"/>
  <c r="E7" i="14"/>
  <c r="V5" i="14"/>
  <c r="D5" i="14" s="1"/>
  <c r="E5" i="14"/>
  <c r="F23" i="14" l="1"/>
  <c r="C23" i="14" s="1"/>
  <c r="F13" i="14"/>
  <c r="C13" i="14" s="1"/>
  <c r="F22" i="14"/>
  <c r="C22" i="14" s="1"/>
  <c r="F19" i="14"/>
  <c r="C19" i="14" s="1"/>
  <c r="F14" i="14"/>
  <c r="F9" i="14"/>
  <c r="C9" i="14" s="1"/>
  <c r="F17" i="14"/>
  <c r="C17" i="14" s="1"/>
  <c r="F8" i="14"/>
  <c r="C8" i="14" s="1"/>
  <c r="F5" i="14"/>
  <c r="F10" i="14"/>
  <c r="C10" i="14" s="1"/>
  <c r="F11" i="14"/>
  <c r="C11" i="14" s="1"/>
  <c r="F12" i="14"/>
  <c r="C12" i="14" s="1"/>
  <c r="F7" i="14"/>
  <c r="C7" i="14" s="1"/>
  <c r="F15" i="14"/>
  <c r="F6" i="14"/>
  <c r="F18" i="14"/>
  <c r="C18" i="14" s="1"/>
  <c r="F20" i="14"/>
  <c r="C20" i="14" s="1"/>
</calcChain>
</file>

<file path=xl/sharedStrings.xml><?xml version="1.0" encoding="utf-8"?>
<sst xmlns="http://schemas.openxmlformats.org/spreadsheetml/2006/main" count="64" uniqueCount="62">
  <si>
    <t>氏　　　名</t>
    <rPh sb="0" eb="1">
      <t>シ</t>
    </rPh>
    <rPh sb="4" eb="5">
      <t>メイ</t>
    </rPh>
    <phoneticPr fontId="2"/>
  </si>
  <si>
    <t>G数</t>
    <rPh sb="1" eb="2">
      <t>カズ</t>
    </rPh>
    <phoneticPr fontId="2"/>
  </si>
  <si>
    <t>HDCP</t>
  </si>
  <si>
    <t>G　T</t>
  </si>
  <si>
    <t>AVG.</t>
  </si>
  <si>
    <t>準優勝</t>
    <rPh sb="0" eb="3">
      <t>ジュンユウショウ</t>
    </rPh>
    <phoneticPr fontId="2"/>
  </si>
  <si>
    <t>第３位</t>
    <rPh sb="0" eb="1">
      <t>ダイ</t>
    </rPh>
    <rPh sb="2" eb="3">
      <t>イ</t>
    </rPh>
    <phoneticPr fontId="2"/>
  </si>
  <si>
    <t>Ｈ/Ｇ賞</t>
    <rPh sb="3" eb="4">
      <t>ショウ</t>
    </rPh>
    <phoneticPr fontId="2"/>
  </si>
  <si>
    <t>優　勝</t>
    <rPh sb="0" eb="1">
      <t>ユウ</t>
    </rPh>
    <rPh sb="2" eb="3">
      <t>カツ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</si>
  <si>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</si>
  <si>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</si>
  <si>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</si>
  <si>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</si>
  <si>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</si>
  <si>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</si>
  <si>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</si>
  <si>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</si>
  <si>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</si>
  <si>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</si>
  <si>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</si>
  <si>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</si>
  <si>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ｔｏｔａｌ</t>
    <phoneticPr fontId="2"/>
  </si>
  <si>
    <t>Ｈ/Ｇ</t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</si>
  <si>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</si>
  <si>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</si>
  <si>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前田　國武</t>
    <rPh sb="0" eb="2">
      <t>マエタ</t>
    </rPh>
    <rPh sb="3" eb="4">
      <t>コク</t>
    </rPh>
    <rPh sb="4" eb="5">
      <t>ブ</t>
    </rPh>
    <phoneticPr fontId="2"/>
  </si>
  <si>
    <t>菅野　丈夫</t>
    <rPh sb="0" eb="2">
      <t>カンノ</t>
    </rPh>
    <rPh sb="3" eb="5">
      <t>タケオ</t>
    </rPh>
    <phoneticPr fontId="2"/>
  </si>
  <si>
    <t>松田　秋穂</t>
    <rPh sb="0" eb="2">
      <t>マツダ</t>
    </rPh>
    <rPh sb="3" eb="5">
      <t>アキホ</t>
    </rPh>
    <phoneticPr fontId="2"/>
  </si>
  <si>
    <t>滝吉　広幸</t>
    <rPh sb="0" eb="2">
      <t>タキヨシ</t>
    </rPh>
    <rPh sb="3" eb="5">
      <t>ヒロユキ</t>
    </rPh>
    <phoneticPr fontId="2"/>
  </si>
  <si>
    <t>柳村　正実</t>
    <rPh sb="0" eb="2">
      <t>ヤナギムラ</t>
    </rPh>
    <rPh sb="3" eb="5">
      <t>マサミ</t>
    </rPh>
    <phoneticPr fontId="2"/>
  </si>
  <si>
    <t>木村　典子</t>
    <rPh sb="0" eb="2">
      <t>キムラ</t>
    </rPh>
    <rPh sb="3" eb="5">
      <t>ノリコ</t>
    </rPh>
    <phoneticPr fontId="2"/>
  </si>
  <si>
    <t>堀間　力夫</t>
    <rPh sb="0" eb="2">
      <t>ホリマ</t>
    </rPh>
    <rPh sb="3" eb="5">
      <t>リキオ</t>
    </rPh>
    <phoneticPr fontId="2"/>
  </si>
  <si>
    <t>友の会月例会のみのアベレージより 200ピンベースの90％　　ＭＡＸ50　　初参加の方は年齢性別</t>
    <rPh sb="0" eb="1">
      <t>トモ</t>
    </rPh>
    <rPh sb="2" eb="3">
      <t>カイ</t>
    </rPh>
    <rPh sb="3" eb="5">
      <t>ゲツレイ</t>
    </rPh>
    <rPh sb="5" eb="6">
      <t>カイ</t>
    </rPh>
    <rPh sb="38" eb="41">
      <t>ハツサンカ</t>
    </rPh>
    <rPh sb="42" eb="43">
      <t>カタ</t>
    </rPh>
    <rPh sb="44" eb="46">
      <t>ネンレイ</t>
    </rPh>
    <rPh sb="46" eb="48">
      <t>セイベツ</t>
    </rPh>
    <phoneticPr fontId="2"/>
  </si>
  <si>
    <t>野﨑　功</t>
    <rPh sb="0" eb="1">
      <t>ノ</t>
    </rPh>
    <rPh sb="1" eb="2">
      <t>ザキ</t>
    </rPh>
    <rPh sb="3" eb="4">
      <t>イサオ</t>
    </rPh>
    <phoneticPr fontId="2"/>
  </si>
  <si>
    <t>田頭　義弘</t>
    <rPh sb="0" eb="1">
      <t>デン</t>
    </rPh>
    <rPh sb="1" eb="2">
      <t>トウ</t>
    </rPh>
    <rPh sb="3" eb="5">
      <t>ヨシヒロ</t>
    </rPh>
    <phoneticPr fontId="2"/>
  </si>
  <si>
    <t>李　浩</t>
    <rPh sb="0" eb="1">
      <t>リ</t>
    </rPh>
    <rPh sb="2" eb="3">
      <t>ヒロシ</t>
    </rPh>
    <phoneticPr fontId="2"/>
  </si>
  <si>
    <t>吉田　明</t>
    <rPh sb="0" eb="2">
      <t>ヨシダ</t>
    </rPh>
    <rPh sb="3" eb="4">
      <t>アキラ</t>
    </rPh>
    <phoneticPr fontId="2"/>
  </si>
  <si>
    <t>阿部　勝弘</t>
    <rPh sb="0" eb="2">
      <t>アベ</t>
    </rPh>
    <rPh sb="3" eb="5">
      <t>カツヒロ</t>
    </rPh>
    <phoneticPr fontId="2"/>
  </si>
  <si>
    <t>1284</t>
    <phoneticPr fontId="2"/>
  </si>
  <si>
    <t>友の会月例会　２０２5年度ハンディキャップ表</t>
    <rPh sb="0" eb="1">
      <t>トモ</t>
    </rPh>
    <rPh sb="2" eb="3">
      <t>カイ</t>
    </rPh>
    <rPh sb="3" eb="6">
      <t>ゲツレイカイ</t>
    </rPh>
    <rPh sb="21" eb="22">
      <t>ヒョウ</t>
    </rPh>
    <phoneticPr fontId="2"/>
  </si>
  <si>
    <t>1858</t>
    <phoneticPr fontId="2"/>
  </si>
  <si>
    <t>1792</t>
    <phoneticPr fontId="2"/>
  </si>
  <si>
    <t>2260</t>
    <phoneticPr fontId="2"/>
  </si>
  <si>
    <t>2665</t>
    <phoneticPr fontId="2"/>
  </si>
  <si>
    <t>2342</t>
    <phoneticPr fontId="2"/>
  </si>
  <si>
    <t>1991</t>
    <phoneticPr fontId="2"/>
  </si>
  <si>
    <t>2578</t>
    <phoneticPr fontId="2"/>
  </si>
  <si>
    <t>2608</t>
    <phoneticPr fontId="2"/>
  </si>
  <si>
    <t>2638</t>
    <phoneticPr fontId="2"/>
  </si>
  <si>
    <t>2102</t>
    <phoneticPr fontId="2"/>
  </si>
  <si>
    <t>7777</t>
    <phoneticPr fontId="2"/>
  </si>
  <si>
    <t>髙橋　直人</t>
    <rPh sb="0" eb="2">
      <t>タカハシ</t>
    </rPh>
    <rPh sb="3" eb="5">
      <t>ナオト</t>
    </rPh>
    <phoneticPr fontId="2"/>
  </si>
  <si>
    <t>1900</t>
    <phoneticPr fontId="2"/>
  </si>
  <si>
    <t>髙橋　直人</t>
    <rPh sb="0" eb="2">
      <t>タカハシ</t>
    </rPh>
    <rPh sb="3" eb="5">
      <t>ナオト</t>
    </rPh>
    <phoneticPr fontId="2"/>
  </si>
  <si>
    <t>928（0）</t>
    <phoneticPr fontId="2"/>
  </si>
  <si>
    <t>833（200）</t>
    <phoneticPr fontId="2"/>
  </si>
  <si>
    <t>野﨑　功</t>
    <rPh sb="0" eb="2">
      <t>ノザキ</t>
    </rPh>
    <rPh sb="3" eb="4">
      <t>イサ</t>
    </rPh>
    <phoneticPr fontId="2"/>
  </si>
  <si>
    <t>829（60）</t>
    <phoneticPr fontId="2"/>
  </si>
  <si>
    <t>堀間　力夫</t>
    <rPh sb="0" eb="1">
      <t>ホリ</t>
    </rPh>
    <rPh sb="1" eb="2">
      <t>マ</t>
    </rPh>
    <rPh sb="3" eb="5">
      <t>リキオ</t>
    </rPh>
    <phoneticPr fontId="2"/>
  </si>
  <si>
    <t>774（176）</t>
    <phoneticPr fontId="2"/>
  </si>
  <si>
    <t>田頭　義弘</t>
    <rPh sb="0" eb="2">
      <t>デンドウ</t>
    </rPh>
    <rPh sb="3" eb="5">
      <t>ヨシヒロ</t>
    </rPh>
    <phoneticPr fontId="2"/>
  </si>
  <si>
    <t>754（140）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</si>
</sst>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_);\(0\)"/>
    <numFmt numFmtId="178" formatCode="0;[Red]0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indexed="53"/>
      <name val="HG丸ｺﾞｼｯｸM-PRO"/>
      <family val="3"/>
      <charset val="128"/>
    </font>
    <font>
      <b/>
      <sz val="16"/>
      <color rgb="FF0033CC"/>
      <name val="AR P丸ゴシック体E"/>
      <family val="3"/>
      <charset val="128"/>
    </font>
    <font>
      <b/>
      <sz val="36"/>
      <color rgb="FFFF0000"/>
      <name val="AR P丸ゴシック体E"/>
      <family val="3"/>
      <charset val="128"/>
    </font>
    <font>
      <sz val="18"/>
      <name val="AR P丸ゴシック体E"/>
      <family val="3"/>
      <charset val="128"/>
    </font>
    <font>
      <sz val="18"/>
      <color indexed="10"/>
      <name val="AR P丸ゴシック体E"/>
      <family val="3"/>
      <charset val="128"/>
    </font>
    <font>
      <sz val="18"/>
      <color indexed="8"/>
      <name val="AR P丸ゴシック体E"/>
      <family val="3"/>
      <charset val="128"/>
    </font>
    <font>
      <sz val="18"/>
      <color rgb="FFFF0000"/>
      <name val="AR P丸ゴシック体E"/>
      <family val="3"/>
      <charset val="128"/>
    </font>
    <font>
      <sz val="11"/>
      <name val="AR P丸ゴシック体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0">
    <xf numFmtId="0" fontId="0" fillId="0" borderId="0" xfId="0"/>
    <xf numFmtId="49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shrinkToFit="1"/>
    </xf>
    <xf numFmtId="38" fontId="11" fillId="0" borderId="4" xfId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0" borderId="17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11" fillId="0" borderId="19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left" vertical="center"/>
    </xf>
    <xf numFmtId="38" fontId="11" fillId="0" borderId="6" xfId="1" applyFont="1" applyFill="1" applyBorder="1" applyAlignment="1">
      <alignment horizontal="right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177" fontId="11" fillId="0" borderId="5" xfId="0" applyNumberFormat="1" applyFont="1" applyBorder="1" applyAlignment="1">
      <alignment horizontal="center" vertical="center" shrinkToFit="1"/>
    </xf>
    <xf numFmtId="177" fontId="11" fillId="0" borderId="6" xfId="0" applyNumberFormat="1" applyFont="1" applyBorder="1" applyAlignment="1">
      <alignment horizontal="center" vertical="center" shrinkToFit="1"/>
    </xf>
    <xf numFmtId="177" fontId="11" fillId="0" borderId="20" xfId="0" applyNumberFormat="1" applyFont="1" applyBorder="1" applyAlignment="1">
      <alignment horizontal="center" vertical="center" shrinkToFit="1"/>
    </xf>
    <xf numFmtId="176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0" fontId="11" fillId="0" borderId="0" xfId="0" applyFont="1"/>
    <xf numFmtId="49" fontId="11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177" fontId="11" fillId="0" borderId="8" xfId="0" applyNumberFormat="1" applyFont="1" applyBorder="1" applyAlignment="1">
      <alignment horizontal="center" vertical="center"/>
    </xf>
    <xf numFmtId="177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177" fontId="11" fillId="0" borderId="9" xfId="0" applyNumberFormat="1" applyFont="1" applyBorder="1" applyAlignment="1">
      <alignment horizontal="center" vertical="center"/>
    </xf>
    <xf numFmtId="177" fontId="11" fillId="0" borderId="10" xfId="0" applyNumberFormat="1" applyFont="1" applyBorder="1" applyAlignment="1">
      <alignment horizontal="center" vertical="center"/>
    </xf>
    <xf numFmtId="17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177" fontId="11" fillId="0" borderId="1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11" fillId="0" borderId="11" xfId="0" applyNumberFormat="1" applyFont="1" applyBorder="1" applyAlignment="1">
      <alignment horizontal="center"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vertical="center"/>
    </xf>
    <xf numFmtId="49" fontId="11" fillId="0" borderId="13" xfId="0" applyNumberFormat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178" fontId="12" fillId="0" borderId="6" xfId="0" applyNumberFormat="1" applyFont="1" applyBorder="1" applyAlignment="1">
      <alignment horizontal="center" vertical="center" shrinkToFit="1"/>
    </xf>
    <xf numFmtId="178" fontId="11" fillId="0" borderId="5" xfId="0" applyNumberFormat="1" applyFont="1" applyBorder="1" applyAlignment="1">
      <alignment horizontal="center" vertical="center" shrinkToFit="1"/>
    </xf>
    <xf numFmtId="178" fontId="11" fillId="0" borderId="6" xfId="0" applyNumberFormat="1" applyFont="1" applyBorder="1" applyAlignment="1">
      <alignment horizontal="center" vertical="center" shrinkToFit="1"/>
    </xf>
    <xf numFmtId="178" fontId="11" fillId="0" borderId="20" xfId="0" applyNumberFormat="1" applyFont="1" applyBorder="1" applyAlignment="1">
      <alignment horizontal="center" vertical="center" shrinkToFit="1"/>
    </xf>
    <xf numFmtId="178" fontId="13" fillId="0" borderId="6" xfId="0" applyNumberFormat="1" applyFont="1" applyBorder="1" applyAlignment="1">
      <alignment horizontal="center" vertical="center" shrinkToFit="1"/>
    </xf>
    <xf numFmtId="178" fontId="13" fillId="0" borderId="6" xfId="0" applyNumberFormat="1" applyFont="1" applyBorder="1" applyAlignment="1">
      <alignment vertical="center" shrinkToFit="1"/>
    </xf>
    <xf numFmtId="49" fontId="0" fillId="0" borderId="0" xfId="0" applyNumberFormat="1" applyAlignment="1">
      <alignment horizontal="center" vertical="center"/>
    </xf>
    <xf numFmtId="49" fontId="15" fillId="0" borderId="0" xfId="0" applyNumberFormat="1" applyFont="1" applyAlignment="1">
      <alignment horizontal="center" vertical="center"/>
    </xf>
    <xf numFmtId="0" fontId="11" fillId="2" borderId="7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49" fontId="11" fillId="0" borderId="10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8" fontId="11" fillId="0" borderId="5" xfId="0" applyNumberFormat="1" applyFont="1" applyFill="1" applyBorder="1" applyAlignment="1">
      <alignment horizontal="center" vertical="center" shrinkToFit="1"/>
    </xf>
    <xf numFmtId="178" fontId="11" fillId="2" borderId="6" xfId="0" applyNumberFormat="1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2">
    <dxf>
      <font>
        <strike val="0"/>
        <color rgb="FFFF0000"/>
      </font>
    </dxf>
    <dxf>
      <font>
        <strike val="0"/>
        <color rgb="FFFF0000"/>
      </font>
    </dxf>
  </dxfs>
  <tableStyles count="0" defaultTableStyle="TableStyleMedium2" defaultPivotStyle="PivotStyleLight16"/>
  <colors>
    <mruColors>
      <color rgb="FFFF33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19</xdr:row>
      <xdr:rowOff>0</xdr:rowOff>
    </xdr:from>
    <xdr:to>
      <xdr:col>32</xdr:col>
      <xdr:colOff>533400</xdr:colOff>
      <xdr:row>19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6B632E3E-1E71-4197-A4BD-B4F87602DB89}"/>
            </a:ext>
          </a:extLst>
        </xdr:cNvPr>
        <xdr:cNvSpPr txBox="1">
          <a:spLocks noChangeArrowheads="1"/>
        </xdr:cNvSpPr>
      </xdr:nvSpPr>
      <xdr:spPr bwMode="auto">
        <a:xfrm>
          <a:off x="14678025" y="5153025"/>
          <a:ext cx="6829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145177</xdr:colOff>
      <xdr:row>23</xdr:row>
      <xdr:rowOff>113149</xdr:rowOff>
    </xdr:from>
    <xdr:to>
      <xdr:col>9</xdr:col>
      <xdr:colOff>383302</xdr:colOff>
      <xdr:row>24</xdr:row>
      <xdr:rowOff>75048</xdr:rowOff>
    </xdr:to>
    <xdr:sp macro="" textlink="">
      <xdr:nvSpPr>
        <xdr:cNvPr id="3" name="WordArt 29">
          <a:extLst>
            <a:ext uri="{FF2B5EF4-FFF2-40B4-BE49-F238E27FC236}">
              <a16:creationId xmlns:a16="http://schemas.microsoft.com/office/drawing/2014/main" id="{557894C9-B762-4D1E-BBA0-CE2F119715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5474896" y="7165930"/>
          <a:ext cx="1458181" cy="22945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ＤＦＧ太丸ゴシック体" panose="020F0800010101010101" pitchFamily="50" charset="-128"/>
              <a:ea typeface="ＤＦＧ太丸ゴシック体" panose="020F0800010101010101" pitchFamily="50" charset="-128"/>
            </a:rPr>
            <a:t>5</a:t>
          </a: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ＤＦＧ太丸ゴシック体" panose="020F0800010101010101" pitchFamily="50" charset="-128"/>
              <a:ea typeface="ＤＦＧ太丸ゴシック体" panose="020F0800010101010101" pitchFamily="50" charset="-128"/>
            </a:rPr>
            <a:t>月</a:t>
          </a:r>
          <a:r>
            <a:rPr lang="en-US" altLang="ja-JP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ＤＦＧ太丸ゴシック体" panose="020F0800010101010101" pitchFamily="50" charset="-128"/>
              <a:ea typeface="ＤＦＧ太丸ゴシック体" panose="020F0800010101010101" pitchFamily="50" charset="-128"/>
            </a:rPr>
            <a:t>20</a:t>
          </a:r>
          <a:r>
            <a:rPr lang="ja-JP" altLang="en-US" sz="3600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FF0000" mc:Ignorable="a14" a14:legacySpreadsheetColorIndex="10"/>
              </a:solidFill>
              <a:effectLst/>
              <a:latin typeface="ＤＦＧ太丸ゴシック体" panose="020F0800010101010101" pitchFamily="50" charset="-128"/>
              <a:ea typeface="ＤＦＧ太丸ゴシック体" panose="020F0800010101010101" pitchFamily="50" charset="-128"/>
            </a:rPr>
            <a:t>日火）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D09F7-F4EC-4842-9D9B-9F1AE0B2833B}">
  <dimension ref="A1:V36"/>
  <sheetViews>
    <sheetView showGridLines="0" tabSelected="1" zoomScale="89" zoomScaleNormal="89" workbookViewId="0">
      <selection activeCell="P29" sqref="P29"/>
    </sheetView>
  </sheetViews>
  <sheetFormatPr defaultRowHeight="23.45" customHeight="1" x14ac:dyDescent="0.15"/>
  <cols>
    <col min="1" max="1" width="7.5" style="64" customWidth="1"/>
    <col min="2" max="2" width="20.75" style="12" customWidth="1"/>
    <col min="3" max="3" width="7.5" style="5" customWidth="1"/>
    <col min="4" max="4" width="12.625" style="6" customWidth="1"/>
    <col min="5" max="5" width="7.5" style="7" customWidth="1"/>
    <col min="6" max="6" width="8.25" style="7" customWidth="1"/>
    <col min="7" max="7" width="8.375" style="7" customWidth="1"/>
    <col min="8" max="10" width="8" style="3" customWidth="1"/>
    <col min="11" max="11" width="8" style="4" customWidth="1"/>
    <col min="12" max="17" width="8" style="3" customWidth="1"/>
    <col min="18" max="18" width="8" style="4" customWidth="1"/>
    <col min="19" max="19" width="8" style="3" customWidth="1"/>
    <col min="20" max="20" width="3.125" style="1" customWidth="1"/>
    <col min="21" max="21" width="2.625" style="1" customWidth="1"/>
    <col min="22" max="22" width="13.625" style="55" customWidth="1"/>
    <col min="23" max="16384" width="9" style="1"/>
  </cols>
  <sheetData>
    <row r="1" spans="1:22" ht="44.25" customHeight="1" x14ac:dyDescent="0.15">
      <c r="B1" s="67" t="s">
        <v>39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2"/>
      <c r="U1" s="2"/>
    </row>
    <row r="2" spans="1:22" ht="21.75" customHeight="1" x14ac:dyDescent="0.25">
      <c r="B2" s="68" t="s">
        <v>32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</row>
    <row r="3" spans="1:22" ht="8.25" customHeight="1" thickBot="1" x14ac:dyDescent="0.2">
      <c r="B3" s="11"/>
      <c r="C3" s="8"/>
      <c r="D3" s="9"/>
      <c r="E3" s="8"/>
      <c r="F3" s="8"/>
      <c r="G3" s="8"/>
      <c r="H3" s="8"/>
      <c r="I3" s="8"/>
      <c r="J3" s="8"/>
      <c r="K3" s="10"/>
      <c r="L3" s="8"/>
      <c r="M3" s="8"/>
      <c r="N3" s="8"/>
      <c r="O3" s="8"/>
      <c r="P3" s="8"/>
      <c r="Q3" s="8"/>
      <c r="R3" s="8"/>
      <c r="S3" s="8"/>
      <c r="T3" s="2"/>
      <c r="U3" s="2"/>
    </row>
    <row r="4" spans="1:22" s="13" customFormat="1" ht="25.5" customHeight="1" x14ac:dyDescent="0.15">
      <c r="A4" s="65"/>
      <c r="B4" s="15" t="s">
        <v>0</v>
      </c>
      <c r="C4" s="16" t="s">
        <v>2</v>
      </c>
      <c r="D4" s="17" t="s">
        <v>3</v>
      </c>
      <c r="E4" s="18" t="s">
        <v>1</v>
      </c>
      <c r="F4" s="19" t="s">
        <v>4</v>
      </c>
      <c r="G4" s="19" t="s">
        <v>22</v>
      </c>
      <c r="H4" s="20" t="s">
        <v>9</v>
      </c>
      <c r="I4" s="21" t="s">
        <v>10</v>
      </c>
      <c r="J4" s="21" t="s">
        <v>11</v>
      </c>
      <c r="K4" s="21" t="s">
        <v>12</v>
      </c>
      <c r="L4" s="21" t="s">
        <v>13</v>
      </c>
      <c r="M4" s="21" t="s">
        <v>14</v>
      </c>
      <c r="N4" s="21" t="s">
        <v>15</v>
      </c>
      <c r="O4" s="21" t="s">
        <v>16</v>
      </c>
      <c r="P4" s="21" t="s">
        <v>17</v>
      </c>
      <c r="Q4" s="21" t="s">
        <v>18</v>
      </c>
      <c r="R4" s="21" t="s">
        <v>19</v>
      </c>
      <c r="S4" s="22" t="s">
        <v>20</v>
      </c>
      <c r="V4" s="56" t="s">
        <v>21</v>
      </c>
    </row>
    <row r="5" spans="1:22" s="13" customFormat="1" ht="25.5" customHeight="1" x14ac:dyDescent="0.15">
      <c r="A5" s="65" t="s">
        <v>38</v>
      </c>
      <c r="B5" s="23" t="s">
        <v>25</v>
      </c>
      <c r="C5" s="58">
        <v>50</v>
      </c>
      <c r="D5" s="24">
        <f t="shared" ref="D5:D15" si="0">V5</f>
        <v>1201</v>
      </c>
      <c r="E5" s="25">
        <f t="shared" ref="E5:E15" si="1">COUNT(H5:S5)*4</f>
        <v>8</v>
      </c>
      <c r="F5" s="26">
        <f t="shared" ref="F5:F15" si="2">ROUNDDOWN(D5/E5,0)</f>
        <v>150</v>
      </c>
      <c r="G5" s="26">
        <v>187</v>
      </c>
      <c r="H5" s="59">
        <v>568</v>
      </c>
      <c r="I5" s="60">
        <v>633</v>
      </c>
      <c r="J5" s="60"/>
      <c r="K5" s="60"/>
      <c r="L5" s="60"/>
      <c r="M5" s="60"/>
      <c r="N5" s="60"/>
      <c r="O5" s="60"/>
      <c r="P5" s="60"/>
      <c r="Q5" s="60"/>
      <c r="R5" s="60"/>
      <c r="S5" s="61"/>
      <c r="T5" s="30"/>
      <c r="U5" s="30"/>
      <c r="V5" s="57">
        <f t="shared" ref="V5:V15" si="3">SUM(H5:S5)</f>
        <v>1201</v>
      </c>
    </row>
    <row r="6" spans="1:22" s="13" customFormat="1" ht="25.5" customHeight="1" x14ac:dyDescent="0.15">
      <c r="A6" s="65" t="s">
        <v>41</v>
      </c>
      <c r="B6" s="23" t="s">
        <v>27</v>
      </c>
      <c r="C6" s="58">
        <v>50</v>
      </c>
      <c r="D6" s="24">
        <f t="shared" si="0"/>
        <v>569</v>
      </c>
      <c r="E6" s="25">
        <f t="shared" si="1"/>
        <v>4</v>
      </c>
      <c r="F6" s="26">
        <f t="shared" si="2"/>
        <v>142</v>
      </c>
      <c r="G6" s="26">
        <v>170</v>
      </c>
      <c r="H6" s="59">
        <v>569</v>
      </c>
      <c r="I6" s="60"/>
      <c r="J6" s="60"/>
      <c r="K6" s="60"/>
      <c r="L6" s="60"/>
      <c r="M6" s="60"/>
      <c r="N6" s="60"/>
      <c r="O6" s="62"/>
      <c r="P6" s="63"/>
      <c r="Q6" s="60"/>
      <c r="R6" s="60"/>
      <c r="S6" s="61"/>
      <c r="V6" s="57">
        <f t="shared" si="3"/>
        <v>569</v>
      </c>
    </row>
    <row r="7" spans="1:22" s="13" customFormat="1" ht="25.5" customHeight="1" x14ac:dyDescent="0.15">
      <c r="A7" s="65" t="s">
        <v>40</v>
      </c>
      <c r="B7" s="23" t="s">
        <v>26</v>
      </c>
      <c r="C7" s="58">
        <f>ROUNDDOWN((200-F7)*0.9,0)</f>
        <v>36</v>
      </c>
      <c r="D7" s="24">
        <f t="shared" si="0"/>
        <v>1274</v>
      </c>
      <c r="E7" s="25">
        <f t="shared" si="1"/>
        <v>8</v>
      </c>
      <c r="F7" s="26">
        <f t="shared" si="2"/>
        <v>159</v>
      </c>
      <c r="G7" s="26">
        <v>199</v>
      </c>
      <c r="H7" s="59">
        <v>673</v>
      </c>
      <c r="I7" s="60">
        <v>601</v>
      </c>
      <c r="J7" s="60"/>
      <c r="K7" s="60"/>
      <c r="L7" s="60"/>
      <c r="M7" s="60"/>
      <c r="N7" s="60"/>
      <c r="O7" s="60"/>
      <c r="P7" s="60"/>
      <c r="Q7" s="60"/>
      <c r="R7" s="60"/>
      <c r="S7" s="61"/>
      <c r="T7" s="30"/>
      <c r="U7" s="30"/>
      <c r="V7" s="57">
        <f t="shared" si="3"/>
        <v>1274</v>
      </c>
    </row>
    <row r="8" spans="1:22" s="13" customFormat="1" ht="25.5" customHeight="1" x14ac:dyDescent="0.15">
      <c r="A8" s="65" t="s">
        <v>45</v>
      </c>
      <c r="B8" s="23" t="s">
        <v>31</v>
      </c>
      <c r="C8" s="58">
        <f t="shared" ref="C8:C16" si="4">ROUNDDOWN((200-F8)*0.9,0)</f>
        <v>45</v>
      </c>
      <c r="D8" s="24">
        <f t="shared" si="0"/>
        <v>1202</v>
      </c>
      <c r="E8" s="25">
        <f t="shared" si="1"/>
        <v>8</v>
      </c>
      <c r="F8" s="26">
        <f t="shared" si="2"/>
        <v>150</v>
      </c>
      <c r="G8" s="26">
        <v>185</v>
      </c>
      <c r="H8" s="59">
        <v>604</v>
      </c>
      <c r="I8" s="60">
        <v>598</v>
      </c>
      <c r="J8" s="60"/>
      <c r="K8" s="60"/>
      <c r="L8" s="60"/>
      <c r="M8" s="60"/>
      <c r="N8" s="60"/>
      <c r="O8" s="60"/>
      <c r="P8" s="60"/>
      <c r="Q8" s="60"/>
      <c r="R8" s="60"/>
      <c r="S8" s="61"/>
      <c r="T8" s="31"/>
      <c r="U8" s="32"/>
      <c r="V8" s="57">
        <f t="shared" si="3"/>
        <v>1202</v>
      </c>
    </row>
    <row r="9" spans="1:22" s="13" customFormat="1" ht="25.5" customHeight="1" x14ac:dyDescent="0.15">
      <c r="A9" s="65" t="s">
        <v>49</v>
      </c>
      <c r="B9" s="23" t="s">
        <v>37</v>
      </c>
      <c r="C9" s="58">
        <f t="shared" si="4"/>
        <v>20</v>
      </c>
      <c r="D9" s="24">
        <f t="shared" si="0"/>
        <v>710</v>
      </c>
      <c r="E9" s="25">
        <f t="shared" si="1"/>
        <v>4</v>
      </c>
      <c r="F9" s="26">
        <f t="shared" si="2"/>
        <v>177</v>
      </c>
      <c r="G9" s="26">
        <v>193</v>
      </c>
      <c r="H9" s="59">
        <v>710</v>
      </c>
      <c r="I9" s="60"/>
      <c r="J9" s="60"/>
      <c r="K9" s="60"/>
      <c r="L9" s="60"/>
      <c r="M9" s="60"/>
      <c r="N9" s="60"/>
      <c r="O9" s="60"/>
      <c r="P9" s="60"/>
      <c r="Q9" s="60"/>
      <c r="R9" s="60"/>
      <c r="S9" s="61"/>
      <c r="T9" s="31"/>
      <c r="U9" s="32"/>
      <c r="V9" s="57">
        <f t="shared" si="3"/>
        <v>710</v>
      </c>
    </row>
    <row r="10" spans="1:22" s="13" customFormat="1" ht="25.5" customHeight="1" x14ac:dyDescent="0.15">
      <c r="A10" s="65" t="s">
        <v>42</v>
      </c>
      <c r="B10" s="23" t="s">
        <v>28</v>
      </c>
      <c r="C10" s="58">
        <f t="shared" si="4"/>
        <v>29</v>
      </c>
      <c r="D10" s="24">
        <f t="shared" si="0"/>
        <v>1340</v>
      </c>
      <c r="E10" s="25">
        <f t="shared" si="1"/>
        <v>8</v>
      </c>
      <c r="F10" s="26">
        <f t="shared" si="2"/>
        <v>167</v>
      </c>
      <c r="G10" s="26">
        <v>208</v>
      </c>
      <c r="H10" s="59">
        <v>733</v>
      </c>
      <c r="I10" s="60">
        <v>607</v>
      </c>
      <c r="J10" s="60"/>
      <c r="K10" s="60"/>
      <c r="L10" s="60"/>
      <c r="M10" s="60"/>
      <c r="N10" s="60"/>
      <c r="O10" s="60"/>
      <c r="P10" s="60"/>
      <c r="Q10" s="60"/>
      <c r="R10" s="60"/>
      <c r="S10" s="61"/>
      <c r="T10" s="30"/>
      <c r="U10" s="30"/>
      <c r="V10" s="57">
        <f t="shared" si="3"/>
        <v>1340</v>
      </c>
    </row>
    <row r="11" spans="1:22" s="13" customFormat="1" ht="25.5" customHeight="1" x14ac:dyDescent="0.15">
      <c r="A11" s="65" t="s">
        <v>44</v>
      </c>
      <c r="B11" s="23" t="s">
        <v>30</v>
      </c>
      <c r="C11" s="58">
        <f t="shared" si="4"/>
        <v>19</v>
      </c>
      <c r="D11" s="24">
        <f t="shared" si="0"/>
        <v>715</v>
      </c>
      <c r="E11" s="25">
        <f t="shared" si="1"/>
        <v>4</v>
      </c>
      <c r="F11" s="26">
        <f t="shared" si="2"/>
        <v>178</v>
      </c>
      <c r="G11" s="26">
        <v>186</v>
      </c>
      <c r="H11" s="59">
        <v>715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1"/>
      <c r="V11" s="57">
        <f t="shared" si="3"/>
        <v>715</v>
      </c>
    </row>
    <row r="12" spans="1:22" s="13" customFormat="1" ht="25.5" customHeight="1" x14ac:dyDescent="0.15">
      <c r="A12" s="65" t="s">
        <v>46</v>
      </c>
      <c r="B12" s="23" t="s">
        <v>33</v>
      </c>
      <c r="C12" s="58">
        <f t="shared" si="4"/>
        <v>11</v>
      </c>
      <c r="D12" s="24">
        <f t="shared" si="0"/>
        <v>1503</v>
      </c>
      <c r="E12" s="25">
        <f t="shared" si="1"/>
        <v>8</v>
      </c>
      <c r="F12" s="26">
        <f t="shared" si="2"/>
        <v>187</v>
      </c>
      <c r="G12" s="26">
        <v>206</v>
      </c>
      <c r="H12" s="59">
        <v>734</v>
      </c>
      <c r="I12" s="60">
        <v>769</v>
      </c>
      <c r="J12" s="60"/>
      <c r="K12" s="60"/>
      <c r="L12" s="60"/>
      <c r="M12" s="60"/>
      <c r="N12" s="60"/>
      <c r="O12" s="60"/>
      <c r="P12" s="60"/>
      <c r="Q12" s="60"/>
      <c r="R12" s="60"/>
      <c r="S12" s="61"/>
      <c r="T12" s="30"/>
      <c r="U12" s="30"/>
      <c r="V12" s="57">
        <f t="shared" si="3"/>
        <v>1503</v>
      </c>
    </row>
    <row r="13" spans="1:22" s="13" customFormat="1" ht="25.5" customHeight="1" x14ac:dyDescent="0.15">
      <c r="A13" s="65" t="s">
        <v>47</v>
      </c>
      <c r="B13" s="23" t="s">
        <v>34</v>
      </c>
      <c r="C13" s="58">
        <f t="shared" si="4"/>
        <v>38</v>
      </c>
      <c r="D13" s="24">
        <f t="shared" si="0"/>
        <v>1259</v>
      </c>
      <c r="E13" s="25">
        <f t="shared" si="1"/>
        <v>8</v>
      </c>
      <c r="F13" s="26">
        <f t="shared" si="2"/>
        <v>157</v>
      </c>
      <c r="G13" s="26">
        <v>184</v>
      </c>
      <c r="H13" s="59">
        <v>645</v>
      </c>
      <c r="I13" s="60">
        <v>614</v>
      </c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30"/>
      <c r="U13" s="30"/>
      <c r="V13" s="57">
        <f t="shared" si="3"/>
        <v>1259</v>
      </c>
    </row>
    <row r="14" spans="1:22" s="13" customFormat="1" ht="25.5" customHeight="1" x14ac:dyDescent="0.15">
      <c r="A14" s="65" t="s">
        <v>48</v>
      </c>
      <c r="B14" s="23" t="s">
        <v>36</v>
      </c>
      <c r="C14" s="58">
        <f>ROUNDDOWN((200-F14)*0.9,0)</f>
        <v>2</v>
      </c>
      <c r="D14" s="24">
        <f t="shared" si="0"/>
        <v>789</v>
      </c>
      <c r="E14" s="25">
        <f t="shared" si="1"/>
        <v>4</v>
      </c>
      <c r="F14" s="26">
        <f t="shared" si="2"/>
        <v>197</v>
      </c>
      <c r="G14" s="79">
        <v>223</v>
      </c>
      <c r="H14" s="77">
        <v>789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  <c r="T14" s="31"/>
      <c r="U14" s="32"/>
      <c r="V14" s="57">
        <f t="shared" si="3"/>
        <v>789</v>
      </c>
    </row>
    <row r="15" spans="1:22" s="13" customFormat="1" ht="25.5" customHeight="1" x14ac:dyDescent="0.15">
      <c r="A15" s="65" t="s">
        <v>43</v>
      </c>
      <c r="B15" s="23" t="s">
        <v>29</v>
      </c>
      <c r="C15" s="58">
        <f>ROUNDDOWN((200-F15)*0.9,0)</f>
        <v>18</v>
      </c>
      <c r="D15" s="24">
        <f t="shared" si="0"/>
        <v>717</v>
      </c>
      <c r="E15" s="25">
        <f t="shared" si="1"/>
        <v>4</v>
      </c>
      <c r="F15" s="26">
        <f t="shared" si="2"/>
        <v>179</v>
      </c>
      <c r="G15" s="26">
        <v>211</v>
      </c>
      <c r="H15" s="59">
        <v>717</v>
      </c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1"/>
      <c r="T15" s="30"/>
      <c r="U15" s="30"/>
      <c r="V15" s="57">
        <f t="shared" si="3"/>
        <v>717</v>
      </c>
    </row>
    <row r="16" spans="1:22" s="13" customFormat="1" ht="25.5" customHeight="1" x14ac:dyDescent="0.15">
      <c r="A16" s="65" t="s">
        <v>52</v>
      </c>
      <c r="B16" s="23" t="s">
        <v>51</v>
      </c>
      <c r="C16" s="58">
        <v>0</v>
      </c>
      <c r="D16" s="24">
        <f t="shared" ref="D16:D18" si="5">V16</f>
        <v>928</v>
      </c>
      <c r="E16" s="25">
        <f t="shared" ref="E16:E18" si="6">COUNT(H16:S16)*4</f>
        <v>4</v>
      </c>
      <c r="F16" s="26">
        <f>ROUNDDOWN(D16/E16,0)</f>
        <v>232</v>
      </c>
      <c r="G16" s="66">
        <v>279</v>
      </c>
      <c r="H16" s="59"/>
      <c r="I16" s="78">
        <v>928</v>
      </c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31"/>
      <c r="U16" s="32"/>
      <c r="V16" s="57">
        <f t="shared" ref="V16:V18" si="7">SUM(H16:S16)</f>
        <v>928</v>
      </c>
    </row>
    <row r="17" spans="1:22" s="13" customFormat="1" ht="25.5" customHeight="1" x14ac:dyDescent="0.15">
      <c r="A17" s="65"/>
      <c r="B17" s="23"/>
      <c r="C17" s="58" t="e">
        <f t="shared" ref="C17" si="8">ROUNDDOWN((200-F17)*0.9,0)</f>
        <v>#DIV/0!</v>
      </c>
      <c r="D17" s="24">
        <f t="shared" si="5"/>
        <v>0</v>
      </c>
      <c r="E17" s="25">
        <f t="shared" si="6"/>
        <v>0</v>
      </c>
      <c r="F17" s="26" t="e">
        <f t="shared" ref="F16:F18" si="9">ROUNDDOWN(D17/E17,0)</f>
        <v>#DIV/0!</v>
      </c>
      <c r="G17" s="26"/>
      <c r="H17" s="59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1"/>
      <c r="T17" s="31"/>
      <c r="V17" s="57">
        <f t="shared" si="7"/>
        <v>0</v>
      </c>
    </row>
    <row r="18" spans="1:22" s="13" customFormat="1" ht="25.5" customHeight="1" x14ac:dyDescent="0.15">
      <c r="A18" s="65"/>
      <c r="B18" s="23"/>
      <c r="C18" s="58" t="e">
        <f>ROUNDDOWN((200-F18)*0.9,0)</f>
        <v>#DIV/0!</v>
      </c>
      <c r="D18" s="24">
        <f t="shared" si="5"/>
        <v>0</v>
      </c>
      <c r="E18" s="25">
        <f t="shared" si="6"/>
        <v>0</v>
      </c>
      <c r="F18" s="26" t="e">
        <f t="shared" si="9"/>
        <v>#DIV/0!</v>
      </c>
      <c r="G18" s="26"/>
      <c r="H18" s="59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1"/>
      <c r="U18" s="32"/>
      <c r="V18" s="57">
        <f t="shared" si="7"/>
        <v>0</v>
      </c>
    </row>
    <row r="19" spans="1:22" s="13" customFormat="1" ht="25.5" customHeight="1" x14ac:dyDescent="0.15">
      <c r="A19" s="65"/>
      <c r="B19" s="23"/>
      <c r="C19" s="58" t="e">
        <f t="shared" ref="C19" si="10">ROUNDDOWN((200-F19)*0.9,0)</f>
        <v>#DIV/0!</v>
      </c>
      <c r="D19" s="24">
        <f t="shared" ref="D19" si="11">V19</f>
        <v>0</v>
      </c>
      <c r="E19" s="25">
        <f t="shared" ref="E19" si="12">COUNT(H19:S19)*4</f>
        <v>0</v>
      </c>
      <c r="F19" s="26" t="e">
        <f t="shared" ref="F19" si="13">ROUNDDOWN(D19/E19,0)</f>
        <v>#DIV/0!</v>
      </c>
      <c r="G19" s="26"/>
      <c r="H19" s="59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1"/>
      <c r="T19" s="31"/>
      <c r="U19" s="32"/>
      <c r="V19" s="57">
        <f t="shared" ref="V19:V22" si="14">SUM(H19:S19)</f>
        <v>0</v>
      </c>
    </row>
    <row r="20" spans="1:22" s="13" customFormat="1" ht="25.5" customHeight="1" x14ac:dyDescent="0.15">
      <c r="A20" s="65"/>
      <c r="B20" s="23"/>
      <c r="C20" s="58" t="e">
        <f>ROUNDDOWN((200-F20)*0.9,0)</f>
        <v>#DIV/0!</v>
      </c>
      <c r="D20" s="24">
        <f t="shared" ref="D20" si="15">V20</f>
        <v>0</v>
      </c>
      <c r="E20" s="25">
        <f t="shared" ref="E20" si="16">COUNT(H20:S20)*4</f>
        <v>0</v>
      </c>
      <c r="F20" s="26" t="e">
        <f t="shared" ref="F20" si="17">ROUNDDOWN(D20/E20,0)</f>
        <v>#DIV/0!</v>
      </c>
      <c r="G20" s="26"/>
      <c r="H20" s="27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V20" s="57">
        <f t="shared" si="14"/>
        <v>0</v>
      </c>
    </row>
    <row r="21" spans="1:22" s="13" customFormat="1" ht="25.5" customHeight="1" x14ac:dyDescent="0.15">
      <c r="A21" s="65"/>
      <c r="B21" s="23"/>
      <c r="C21" s="58" t="e">
        <f>ROUNDDOWN((200-F21)*0.9,0)</f>
        <v>#DIV/0!</v>
      </c>
      <c r="D21" s="24">
        <f t="shared" ref="D21" si="18">V21</f>
        <v>0</v>
      </c>
      <c r="E21" s="25">
        <f t="shared" ref="E21" si="19">COUNT(H21:S21)*4</f>
        <v>0</v>
      </c>
      <c r="F21" s="26" t="e">
        <f t="shared" ref="F21" si="20">ROUNDDOWN(D21/E21,0)</f>
        <v>#DIV/0!</v>
      </c>
      <c r="G21" s="26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V21" s="57">
        <f t="shared" ref="V21" si="21">SUM(H21:S21)</f>
        <v>0</v>
      </c>
    </row>
    <row r="22" spans="1:22" s="13" customFormat="1" ht="25.5" customHeight="1" x14ac:dyDescent="0.15">
      <c r="A22" s="65"/>
      <c r="B22" s="23"/>
      <c r="C22" s="58" t="e">
        <f>ROUNDDOWN((200-F22)*0.9,0)</f>
        <v>#DIV/0!</v>
      </c>
      <c r="D22" s="24">
        <f t="shared" ref="D22" si="22">V22</f>
        <v>0</v>
      </c>
      <c r="E22" s="25">
        <f t="shared" ref="E22" si="23">COUNT(H22:S22)*4</f>
        <v>0</v>
      </c>
      <c r="F22" s="26" t="e">
        <f t="shared" ref="F22" si="24">ROUNDDOWN(D22/E22,0)</f>
        <v>#DIV/0!</v>
      </c>
      <c r="G22" s="26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V22" s="57">
        <f t="shared" si="14"/>
        <v>0</v>
      </c>
    </row>
    <row r="23" spans="1:22" s="13" customFormat="1" ht="25.5" customHeight="1" thickBot="1" x14ac:dyDescent="0.2">
      <c r="A23" s="65" t="s">
        <v>50</v>
      </c>
      <c r="B23" s="23" t="s">
        <v>35</v>
      </c>
      <c r="C23" s="58" t="e">
        <f>ROUNDDOWN((200-F23)*0.9,0)</f>
        <v>#DIV/0!</v>
      </c>
      <c r="D23" s="24">
        <f t="shared" ref="D23" si="25">V23</f>
        <v>0</v>
      </c>
      <c r="E23" s="25">
        <f t="shared" ref="E23" si="26">COUNT(H23:S23)*4</f>
        <v>0</v>
      </c>
      <c r="F23" s="26" t="e">
        <f t="shared" ref="F23" si="27">ROUNDDOWN(D23/E23,0)</f>
        <v>#DIV/0!</v>
      </c>
      <c r="G23" s="26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V23" s="57">
        <f t="shared" ref="V23" si="28">SUM(H23:S23)</f>
        <v>0</v>
      </c>
    </row>
    <row r="24" spans="1:22" s="13" customFormat="1" ht="21" customHeight="1" x14ac:dyDescent="0.15">
      <c r="A24" s="65"/>
      <c r="B24" s="69"/>
      <c r="C24" s="70"/>
      <c r="D24" s="70"/>
      <c r="E24" s="70"/>
      <c r="F24" s="70"/>
      <c r="G24" s="70"/>
      <c r="H24" s="36"/>
      <c r="I24" s="37"/>
      <c r="J24" s="37"/>
      <c r="K24" s="74" t="s">
        <v>8</v>
      </c>
      <c r="L24" s="74"/>
      <c r="M24" s="38" t="s">
        <v>53</v>
      </c>
      <c r="N24" s="38"/>
      <c r="O24" s="39"/>
      <c r="P24" s="39" t="s">
        <v>54</v>
      </c>
      <c r="Q24" s="37"/>
      <c r="R24" s="37"/>
      <c r="S24" s="40"/>
      <c r="V24" s="57"/>
    </row>
    <row r="25" spans="1:22" s="13" customFormat="1" ht="21" customHeight="1" x14ac:dyDescent="0.15">
      <c r="A25" s="65"/>
      <c r="B25" s="71"/>
      <c r="C25" s="70"/>
      <c r="D25" s="70"/>
      <c r="E25" s="70"/>
      <c r="F25" s="70"/>
      <c r="G25" s="70"/>
      <c r="H25" s="41"/>
      <c r="I25" s="42"/>
      <c r="J25" s="42"/>
      <c r="K25" s="75" t="s">
        <v>5</v>
      </c>
      <c r="L25" s="75"/>
      <c r="M25" s="43" t="s">
        <v>25</v>
      </c>
      <c r="N25" s="43"/>
      <c r="O25" s="35"/>
      <c r="P25" s="43" t="s">
        <v>55</v>
      </c>
      <c r="Q25" s="42"/>
      <c r="R25" s="42"/>
      <c r="S25" s="45"/>
      <c r="V25" s="57"/>
    </row>
    <row r="26" spans="1:22" s="13" customFormat="1" ht="21" customHeight="1" x14ac:dyDescent="0.15">
      <c r="A26" s="65"/>
      <c r="B26" s="71"/>
      <c r="C26" s="70"/>
      <c r="D26" s="70"/>
      <c r="E26" s="70"/>
      <c r="F26" s="70"/>
      <c r="G26" s="70"/>
      <c r="H26" s="41"/>
      <c r="I26" s="42"/>
      <c r="J26" s="42"/>
      <c r="K26" s="75" t="s">
        <v>6</v>
      </c>
      <c r="L26" s="75"/>
      <c r="M26" s="43" t="s">
        <v>56</v>
      </c>
      <c r="N26" s="43"/>
      <c r="O26" s="35"/>
      <c r="P26" s="35" t="s">
        <v>57</v>
      </c>
      <c r="Q26" s="42"/>
      <c r="R26" s="42"/>
      <c r="S26" s="45"/>
      <c r="T26" s="31"/>
      <c r="V26" s="57"/>
    </row>
    <row r="27" spans="1:22" s="13" customFormat="1" ht="21" customHeight="1" x14ac:dyDescent="0.15">
      <c r="A27" s="65"/>
      <c r="B27" s="71"/>
      <c r="C27" s="70"/>
      <c r="D27" s="70"/>
      <c r="E27" s="70"/>
      <c r="F27" s="70"/>
      <c r="G27" s="70"/>
      <c r="H27" s="34"/>
      <c r="K27" s="75" t="s">
        <v>23</v>
      </c>
      <c r="L27" s="75"/>
      <c r="M27" s="43" t="s">
        <v>58</v>
      </c>
      <c r="N27" s="44"/>
      <c r="O27" s="35"/>
      <c r="P27" s="43" t="s">
        <v>59</v>
      </c>
      <c r="Q27" s="43"/>
      <c r="R27" s="47"/>
      <c r="S27" s="48"/>
      <c r="V27" s="57"/>
    </row>
    <row r="28" spans="1:22" s="13" customFormat="1" ht="21" customHeight="1" x14ac:dyDescent="0.3">
      <c r="A28" s="65"/>
      <c r="B28" s="71"/>
      <c r="C28" s="70"/>
      <c r="D28" s="70"/>
      <c r="E28" s="70"/>
      <c r="F28" s="70"/>
      <c r="G28" s="70"/>
      <c r="H28" s="34"/>
      <c r="J28" s="33"/>
      <c r="K28" s="75" t="s">
        <v>24</v>
      </c>
      <c r="L28" s="75"/>
      <c r="M28" s="43" t="s">
        <v>60</v>
      </c>
      <c r="N28" s="43"/>
      <c r="O28" s="35"/>
      <c r="P28" s="43" t="s">
        <v>61</v>
      </c>
      <c r="Q28" s="43"/>
      <c r="R28" s="47"/>
      <c r="S28" s="48"/>
      <c r="V28" s="57"/>
    </row>
    <row r="29" spans="1:22" s="13" customFormat="1" ht="21" customHeight="1" x14ac:dyDescent="0.3">
      <c r="A29" s="65"/>
      <c r="B29" s="71"/>
      <c r="C29" s="70"/>
      <c r="D29" s="70"/>
      <c r="E29" s="70"/>
      <c r="F29" s="70"/>
      <c r="G29" s="70"/>
      <c r="H29" s="34"/>
      <c r="K29" s="75" t="s">
        <v>7</v>
      </c>
      <c r="L29" s="75"/>
      <c r="M29" s="43" t="s">
        <v>53</v>
      </c>
      <c r="N29" s="44"/>
      <c r="O29" s="44"/>
      <c r="P29" s="46">
        <v>279</v>
      </c>
      <c r="Q29" s="43"/>
      <c r="R29" s="33"/>
      <c r="S29" s="48"/>
      <c r="V29" s="57"/>
    </row>
    <row r="30" spans="1:22" s="13" customFormat="1" ht="21" customHeight="1" thickBot="1" x14ac:dyDescent="0.2">
      <c r="A30" s="65"/>
      <c r="B30" s="72"/>
      <c r="C30" s="73"/>
      <c r="D30" s="73"/>
      <c r="E30" s="73"/>
      <c r="F30" s="73"/>
      <c r="G30" s="73"/>
      <c r="H30" s="49"/>
      <c r="I30" s="14"/>
      <c r="J30" s="14"/>
      <c r="K30" s="76"/>
      <c r="L30" s="76"/>
      <c r="M30" s="50"/>
      <c r="N30" s="51"/>
      <c r="O30" s="51"/>
      <c r="P30" s="51"/>
      <c r="Q30" s="52"/>
      <c r="R30" s="53"/>
      <c r="S30" s="54"/>
      <c r="V30" s="57"/>
    </row>
    <row r="32" spans="1:22" ht="23.45" customHeight="1" x14ac:dyDescent="0.15">
      <c r="J32"/>
      <c r="O32"/>
    </row>
    <row r="33" spans="10:15" ht="23.45" customHeight="1" x14ac:dyDescent="0.15">
      <c r="N33"/>
      <c r="O33"/>
    </row>
    <row r="34" spans="10:15" ht="23.45" customHeight="1" x14ac:dyDescent="0.15">
      <c r="J34"/>
    </row>
    <row r="35" spans="10:15" ht="23.45" customHeight="1" x14ac:dyDescent="0.15">
      <c r="K35"/>
    </row>
    <row r="36" spans="10:15" ht="23.45" customHeight="1" x14ac:dyDescent="0.15">
      <c r="O36"/>
    </row>
  </sheetData>
  <sortState xmlns:xlrd2="http://schemas.microsoft.com/office/spreadsheetml/2017/richdata2" ref="A5:V15">
    <sortCondition ref="A5:A15"/>
  </sortState>
  <mergeCells count="10">
    <mergeCell ref="B1:S1"/>
    <mergeCell ref="B2:S2"/>
    <mergeCell ref="B24:G30"/>
    <mergeCell ref="K24:L24"/>
    <mergeCell ref="K25:L25"/>
    <mergeCell ref="K26:L26"/>
    <mergeCell ref="K27:L27"/>
    <mergeCell ref="K28:L28"/>
    <mergeCell ref="K29:L29"/>
    <mergeCell ref="K30:L30"/>
  </mergeCells>
  <phoneticPr fontId="2"/>
  <conditionalFormatting sqref="G5:G23">
    <cfRule type="cellIs" dxfId="1" priority="1" operator="greaterThanOrEqual">
      <formula>200</formula>
    </cfRule>
  </conditionalFormatting>
  <conditionalFormatting sqref="H5:S23">
    <cfRule type="cellIs" dxfId="0" priority="2" operator="greaterThan">
      <formula>800</formula>
    </cfRule>
  </conditionalFormatting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85" orientation="landscape" horizontalDpi="4294967293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>Hewlett-Packard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BL</cp:lastModifiedBy>
  <cp:lastPrinted>2025-05-20T07:22:09Z</cp:lastPrinted>
  <dcterms:created xsi:type="dcterms:W3CDTF">2004-11-26T21:35:25Z</dcterms:created>
  <dcterms:modified xsi:type="dcterms:W3CDTF">2025-05-20T07:22:37Z</dcterms:modified>
</cp:coreProperties>
</file>